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.sharepoint.com/sites/fstahnnunarsamkeppni-ha/Shared Documents/General/Samkeppnislýsing/"/>
    </mc:Choice>
  </mc:AlternateContent>
  <xr:revisionPtr revIDLastSave="290" documentId="8_{1A01FC81-3A7A-455E-AA3E-A5674EC2875C}" xr6:coauthVersionLast="47" xr6:coauthVersionMax="47" xr10:uidLastSave="{1E7D83BE-21E3-4177-B426-CA02BFDF4BB7}"/>
  <bookViews>
    <workbookView xWindow="28680" yWindow="-120" windowWidth="29040" windowHeight="15720" xr2:uid="{00000000-000D-0000-FFFF-FFFF00000000}"/>
  </bookViews>
  <sheets>
    <sheet name="Húsrýmisáætl" sheetId="1" r:id="rId1"/>
    <sheet name="Sheet2" sheetId="2" r:id="rId2"/>
  </sheets>
  <definedNames>
    <definedName name="_xlnm.Print_Area" localSheetId="0">Húsrýmisáætl!$A$2:$I$55</definedName>
    <definedName name="_xlnm.Print_Titles" localSheetId="0">Húsrýmisáætl!$6:$6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" i="1" l="1"/>
  <c r="J47" i="1"/>
  <c r="J46" i="1"/>
  <c r="J45" i="1"/>
  <c r="J44" i="1"/>
  <c r="J43" i="1"/>
  <c r="J42" i="1"/>
  <c r="J41" i="1"/>
  <c r="J40" i="1"/>
  <c r="J31" i="1"/>
  <c r="J30" i="1"/>
  <c r="J29" i="1"/>
  <c r="J28" i="1"/>
  <c r="J27" i="1"/>
  <c r="J26" i="1"/>
  <c r="J25" i="1"/>
  <c r="J24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C8" i="1"/>
  <c r="E47" i="1"/>
  <c r="E46" i="1"/>
  <c r="E45" i="1"/>
  <c r="D44" i="1"/>
  <c r="E44" i="1" s="1"/>
  <c r="E43" i="1"/>
  <c r="E42" i="1"/>
  <c r="E41" i="1"/>
  <c r="E40" i="1"/>
  <c r="E20" i="1"/>
  <c r="D28" i="1"/>
  <c r="E28" i="1" s="1"/>
  <c r="E31" i="1"/>
  <c r="E30" i="1"/>
  <c r="E29" i="1"/>
  <c r="E27" i="1"/>
  <c r="E26" i="1"/>
  <c r="E19" i="1"/>
  <c r="E25" i="1"/>
  <c r="E24" i="1"/>
  <c r="E21" i="1"/>
  <c r="E18" i="1"/>
  <c r="E9" i="1"/>
  <c r="E10" i="1"/>
  <c r="E11" i="1"/>
  <c r="E12" i="1"/>
  <c r="E13" i="1"/>
  <c r="E14" i="1"/>
  <c r="E15" i="1"/>
  <c r="E17" i="1"/>
  <c r="J48" i="1" l="1"/>
  <c r="J32" i="1"/>
  <c r="J22" i="1"/>
  <c r="D16" i="1"/>
  <c r="E16" i="1" s="1"/>
  <c r="E32" i="1"/>
  <c r="E48" i="1"/>
  <c r="E8" i="1"/>
  <c r="J54" i="1" l="1"/>
  <c r="J57" i="1" s="1"/>
  <c r="J60" i="1" s="1"/>
  <c r="E22" i="1"/>
  <c r="E54" i="1" l="1"/>
  <c r="E57" i="1" s="1"/>
  <c r="E60" i="1" s="1"/>
</calcChain>
</file>

<file path=xl/sharedStrings.xml><?xml version="1.0" encoding="utf-8"?>
<sst xmlns="http://schemas.openxmlformats.org/spreadsheetml/2006/main" count="79" uniqueCount="53">
  <si>
    <t>FÉSTA stúdentagarðar við Norðurslóð Akureyri</t>
  </si>
  <si>
    <t>Yfirlit yfir nettóstærðir rýma</t>
  </si>
  <si>
    <t>Nr.</t>
  </si>
  <si>
    <t>Rými</t>
  </si>
  <si>
    <t xml:space="preserve">D lóð Einstaklingsherbergi: </t>
  </si>
  <si>
    <t>Fjöldi</t>
  </si>
  <si>
    <t>m2</t>
  </si>
  <si>
    <t>Samanlögð stærð m2</t>
  </si>
  <si>
    <t>Einstaklingsherbergi með sér baðherbergi</t>
  </si>
  <si>
    <t>Allt að 10 herbergi um sameiginlega aðstöðu</t>
  </si>
  <si>
    <t>Sameiginleg eldhús ásamt matsal og setustofu</t>
  </si>
  <si>
    <t>Ræsting fyrir sameign við hverja einingu</t>
  </si>
  <si>
    <t xml:space="preserve">Sameiginlegur salur fyrir húsin </t>
  </si>
  <si>
    <t>Snyrtingar fyrir sameiginlegan sal</t>
  </si>
  <si>
    <t>Ræsting fyrir sameiginlegan sal</t>
  </si>
  <si>
    <t>Sameiginlegt þvottahús fyrir húsið</t>
  </si>
  <si>
    <t>Anddyri og sameiginlegur inngangur</t>
  </si>
  <si>
    <t>Reiðhjólageymsla fyrir húsið</t>
  </si>
  <si>
    <t>Áætluð stærð ekki krafa</t>
  </si>
  <si>
    <t>Sérgeymsla fyrir hverja herb.einingu</t>
  </si>
  <si>
    <t>Tæknirými</t>
  </si>
  <si>
    <t>Verkstæði og geymslur FÉSTA</t>
  </si>
  <si>
    <t>Aðgengi utan frá,</t>
  </si>
  <si>
    <t>Skrifstofa FÉSTA</t>
  </si>
  <si>
    <t xml:space="preserve">Aðalaðstaða FÉSTA snyrting og neysluaðstaða </t>
  </si>
  <si>
    <t>Gangar og stigar</t>
  </si>
  <si>
    <t>D lóð Stúdíoíbúðir 2ja herbergja íbúðir:</t>
  </si>
  <si>
    <t>Stúdíó íbúðir</t>
  </si>
  <si>
    <t>2ja herbergja íbúðir</t>
  </si>
  <si>
    <t>Sameiginlegt þvottahús fyrir húsið og ræstikompa</t>
  </si>
  <si>
    <t>Mögulega fleiri anddyri</t>
  </si>
  <si>
    <t>Sérgeymsla fyrir hverja einingu</t>
  </si>
  <si>
    <t>D lóð - útirými</t>
  </si>
  <si>
    <t>Djúpgámar fyrir húsin</t>
  </si>
  <si>
    <t>Bílastæði</t>
  </si>
  <si>
    <t>Reiðhjólastandar</t>
  </si>
  <si>
    <t>Sameiginleg útiaðstaða fyrir íbúa</t>
  </si>
  <si>
    <t>E lóð Stúdíoíbúðir 2ja herbergja íbúðir:</t>
  </si>
  <si>
    <t>E lóð - útirými</t>
  </si>
  <si>
    <t xml:space="preserve">Útistæði fyrir reiðhjól </t>
  </si>
  <si>
    <t>Heildarstærð: m³</t>
  </si>
  <si>
    <t>Hámarksnýtingarhlutfall skv. deiliskipulagi</t>
  </si>
  <si>
    <t xml:space="preserve">Keppandi: </t>
  </si>
  <si>
    <t>( Dulnefni)</t>
  </si>
  <si>
    <t xml:space="preserve">Fyllist út af keppanda: </t>
  </si>
  <si>
    <t>Heildarstærð: m² (nettó)</t>
  </si>
  <si>
    <t xml:space="preserve">Brúttóflatarmál: </t>
  </si>
  <si>
    <t>Frávik frá leyfðu hámarki</t>
  </si>
  <si>
    <t>Forsendur dómnefndar hönnunarsamkeppni</t>
  </si>
  <si>
    <t>Athugasemdir keppanda</t>
  </si>
  <si>
    <t>Skýringar dómnefndar</t>
  </si>
  <si>
    <t>( má fylla inn en þarf ekki)</t>
  </si>
  <si>
    <t>Forsendur tillögu í hönnunarsamkeppninni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</si>
</sst>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Times New Roman"/>
    </font>
    <font>
      <sz val="10"/>
      <name val="Times New Roman"/>
    </font>
    <font>
      <u/>
      <sz val="10"/>
      <color theme="10"/>
      <name val="Times New Roman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1"/>
      <color theme="10"/>
      <name val="Arial"/>
      <family val="2"/>
    </font>
    <font>
      <sz val="11"/>
      <color theme="4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0" fontId="3" fillId="0" borderId="3" xfId="0" applyFont="1" applyBorder="1" applyAlignment="1">
      <alignment vertical="top" textRotation="90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9" fontId="5" fillId="0" borderId="0" xfId="1" applyFont="1" applyFill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2" applyFont="1" applyAlignment="1">
      <alignment vertical="top"/>
    </xf>
    <xf numFmtId="0" fontId="3" fillId="3" borderId="1" xfId="0" applyFont="1" applyFill="1" applyBorder="1" applyAlignment="1">
      <alignment vertical="top"/>
    </xf>
    <xf numFmtId="3" fontId="5" fillId="0" borderId="1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vertical="top" wrapText="1"/>
    </xf>
    <xf numFmtId="9" fontId="3" fillId="0" borderId="0" xfId="1" applyFont="1" applyFill="1" applyAlignment="1">
      <alignment vertical="top"/>
    </xf>
    <xf numFmtId="1" fontId="3" fillId="0" borderId="0" xfId="0" applyNumberFormat="1" applyFont="1" applyAlignment="1">
      <alignment horizontal="center" vertical="top"/>
    </xf>
    <xf numFmtId="9" fontId="3" fillId="0" borderId="0" xfId="0" applyNumberFormat="1" applyFont="1" applyAlignment="1">
      <alignment vertical="top"/>
    </xf>
    <xf numFmtId="9" fontId="3" fillId="0" borderId="0" xfId="1" applyFont="1" applyAlignment="1">
      <alignment horizontal="center" vertical="top"/>
    </xf>
    <xf numFmtId="3" fontId="3" fillId="2" borderId="3" xfId="0" applyNumberFormat="1" applyFont="1" applyFill="1" applyBorder="1" applyAlignment="1">
      <alignment horizontal="center" vertical="top"/>
    </xf>
    <xf numFmtId="3" fontId="3" fillId="4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3" fontId="3" fillId="3" borderId="8" xfId="0" applyNumberFormat="1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3" fontId="5" fillId="3" borderId="8" xfId="0" applyNumberFormat="1" applyFont="1" applyFill="1" applyBorder="1" applyAlignment="1">
      <alignment horizontal="center" vertical="top"/>
    </xf>
    <xf numFmtId="3" fontId="3" fillId="4" borderId="8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vertical="top"/>
    </xf>
    <xf numFmtId="3" fontId="5" fillId="4" borderId="8" xfId="0" applyNumberFormat="1" applyFont="1" applyFill="1" applyBorder="1" applyAlignment="1">
      <alignment horizontal="center" vertical="top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/>
    </xf>
    <xf numFmtId="3" fontId="6" fillId="4" borderId="8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3" fontId="9" fillId="0" borderId="0" xfId="0" applyNumberFormat="1" applyFont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14" xfId="0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0" fontId="7" fillId="3" borderId="15" xfId="2" applyFont="1" applyFill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3" fillId="3" borderId="1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0" fontId="3" fillId="3" borderId="20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3" fontId="5" fillId="3" borderId="19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3" borderId="19" xfId="0" applyFont="1" applyFill="1" applyBorder="1" applyAlignment="1">
      <alignment horizontal="center" vertical="top"/>
    </xf>
    <xf numFmtId="3" fontId="6" fillId="3" borderId="19" xfId="0" applyNumberFormat="1" applyFont="1" applyFill="1" applyBorder="1" applyAlignment="1">
      <alignment horizontal="center" vertical="top"/>
    </xf>
  </cellXfs>
  <cellStyles count="3">
    <cellStyle name="Prósent" xfId="1" builtinId="5"/>
    <cellStyle name="Tengill" xfId="2" builtinId="8"/>
    <cellStyle name="Venjulegt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zoomScale="140" zoomScaleNormal="140" workbookViewId="0">
      <pane xSplit="2" ySplit="6" topLeftCell="C49" activePane="bottomRight" state="frozen"/>
      <selection pane="topRight" activeCell="C1" sqref="C1"/>
      <selection pane="bottomLeft" activeCell="A5" sqref="A5"/>
      <selection pane="bottomRight" activeCell="E60" sqref="E60"/>
    </sheetView>
  </sheetViews>
  <sheetFormatPr defaultRowHeight="14.25" x14ac:dyDescent="0.2"/>
  <cols>
    <col min="1" max="1" width="6.6640625" style="7" customWidth="1"/>
    <col min="2" max="2" width="55" style="7" customWidth="1"/>
    <col min="3" max="3" width="13.83203125" style="2" customWidth="1"/>
    <col min="4" max="4" width="16.83203125" style="2" customWidth="1"/>
    <col min="5" max="5" width="25.1640625" style="8" bestFit="1" customWidth="1"/>
    <col min="6" max="6" width="55.5" style="9" bestFit="1" customWidth="1"/>
    <col min="7" max="7" width="3.1640625" style="7" customWidth="1"/>
    <col min="8" max="8" width="20.6640625" style="8" customWidth="1"/>
    <col min="9" max="9" width="16.83203125" style="7" customWidth="1"/>
    <col min="10" max="10" width="27.33203125" style="6" customWidth="1"/>
    <col min="11" max="11" width="47.1640625" style="9" customWidth="1"/>
    <col min="12" max="16" width="29.5" style="7" customWidth="1"/>
    <col min="17" max="16384" width="9.33203125" style="7"/>
  </cols>
  <sheetData>
    <row r="1" spans="1:11" ht="15" x14ac:dyDescent="0.2">
      <c r="A1" s="1" t="s">
        <v>0</v>
      </c>
      <c r="B1" s="1"/>
    </row>
    <row r="2" spans="1:11" ht="21.75" customHeight="1" x14ac:dyDescent="0.2">
      <c r="D2" s="3"/>
      <c r="E2" s="4"/>
      <c r="F2" s="5"/>
      <c r="G2" s="2"/>
      <c r="H2" s="52" t="s">
        <v>44</v>
      </c>
      <c r="I2" s="1"/>
    </row>
    <row r="3" spans="1:11" ht="15.75" customHeight="1" x14ac:dyDescent="0.2">
      <c r="H3" s="8" t="s">
        <v>42</v>
      </c>
      <c r="I3" s="59" t="s">
        <v>43</v>
      </c>
      <c r="J3" s="59"/>
      <c r="K3" s="59"/>
    </row>
    <row r="4" spans="1:11" ht="13.5" customHeight="1" x14ac:dyDescent="0.2">
      <c r="B4" s="1" t="s">
        <v>1</v>
      </c>
      <c r="H4" s="7"/>
    </row>
    <row r="5" spans="1:11" ht="20.25" customHeight="1" x14ac:dyDescent="0.2">
      <c r="B5" s="1"/>
      <c r="C5" s="53" t="s">
        <v>48</v>
      </c>
      <c r="D5" s="54"/>
      <c r="E5" s="54"/>
      <c r="F5" s="55"/>
      <c r="H5" s="56" t="s">
        <v>52</v>
      </c>
      <c r="I5" s="57"/>
      <c r="J5" s="57"/>
      <c r="K5" s="58"/>
    </row>
    <row r="6" spans="1:11" ht="21.75" customHeight="1" thickBot="1" x14ac:dyDescent="0.25">
      <c r="A6" s="10" t="s">
        <v>2</v>
      </c>
      <c r="B6" s="11" t="s">
        <v>3</v>
      </c>
      <c r="C6" s="10" t="s">
        <v>5</v>
      </c>
      <c r="D6" s="10" t="s">
        <v>6</v>
      </c>
      <c r="E6" s="11" t="s">
        <v>7</v>
      </c>
      <c r="F6" s="10" t="s">
        <v>50</v>
      </c>
      <c r="G6" s="12"/>
      <c r="H6" s="33" t="s">
        <v>5</v>
      </c>
      <c r="I6" s="33" t="s">
        <v>6</v>
      </c>
      <c r="J6" s="33" t="s">
        <v>7</v>
      </c>
      <c r="K6" s="33" t="s">
        <v>49</v>
      </c>
    </row>
    <row r="7" spans="1:11" x14ac:dyDescent="0.2">
      <c r="A7" s="78"/>
      <c r="B7" s="37" t="s">
        <v>4</v>
      </c>
      <c r="C7" s="38"/>
      <c r="D7" s="38"/>
      <c r="E7" s="39"/>
      <c r="F7" s="50"/>
      <c r="G7" s="13"/>
      <c r="H7" s="38"/>
      <c r="I7" s="38"/>
      <c r="J7" s="14"/>
      <c r="K7" s="50"/>
    </row>
    <row r="8" spans="1:11" x14ac:dyDescent="0.2">
      <c r="A8" s="63"/>
      <c r="B8" s="64" t="s">
        <v>8</v>
      </c>
      <c r="C8" s="65">
        <f>C9*8</f>
        <v>64</v>
      </c>
      <c r="D8" s="65">
        <v>20</v>
      </c>
      <c r="E8" s="66">
        <f t="shared" ref="E8:E21" si="0">D8*C8</f>
        <v>1280</v>
      </c>
      <c r="F8" s="76" t="s">
        <v>9</v>
      </c>
      <c r="H8" s="44"/>
      <c r="I8" s="48"/>
      <c r="J8" s="8">
        <f t="shared" ref="J8:J21" si="1">I8*H8</f>
        <v>0</v>
      </c>
      <c r="K8" s="47" t="s">
        <v>51</v>
      </c>
    </row>
    <row r="9" spans="1:11" x14ac:dyDescent="0.2">
      <c r="A9" s="68"/>
      <c r="B9" s="69" t="s">
        <v>10</v>
      </c>
      <c r="C9" s="40">
        <v>8</v>
      </c>
      <c r="D9" s="40">
        <v>60</v>
      </c>
      <c r="E9" s="41">
        <f t="shared" si="0"/>
        <v>480</v>
      </c>
      <c r="F9" s="70"/>
      <c r="H9" s="44"/>
      <c r="I9" s="48"/>
      <c r="J9" s="8">
        <f t="shared" si="1"/>
        <v>0</v>
      </c>
      <c r="K9" s="47"/>
    </row>
    <row r="10" spans="1:11" x14ac:dyDescent="0.2">
      <c r="A10" s="68"/>
      <c r="B10" s="69" t="s">
        <v>11</v>
      </c>
      <c r="C10" s="40">
        <v>8</v>
      </c>
      <c r="D10" s="40">
        <v>4</v>
      </c>
      <c r="E10" s="41">
        <f t="shared" si="0"/>
        <v>32</v>
      </c>
      <c r="F10" s="70"/>
      <c r="H10" s="44"/>
      <c r="I10" s="48"/>
      <c r="J10" s="8">
        <f t="shared" si="1"/>
        <v>0</v>
      </c>
      <c r="K10" s="47"/>
    </row>
    <row r="11" spans="1:11" x14ac:dyDescent="0.2">
      <c r="A11" s="68"/>
      <c r="B11" s="69" t="s">
        <v>12</v>
      </c>
      <c r="C11" s="40">
        <v>1</v>
      </c>
      <c r="D11" s="40">
        <v>50</v>
      </c>
      <c r="E11" s="41">
        <f t="shared" si="0"/>
        <v>50</v>
      </c>
      <c r="F11" s="70"/>
      <c r="H11" s="44"/>
      <c r="I11" s="48"/>
      <c r="J11" s="8">
        <f t="shared" si="1"/>
        <v>0</v>
      </c>
      <c r="K11" s="47"/>
    </row>
    <row r="12" spans="1:11" x14ac:dyDescent="0.2">
      <c r="A12" s="68"/>
      <c r="B12" s="69" t="s">
        <v>13</v>
      </c>
      <c r="C12" s="40">
        <v>2</v>
      </c>
      <c r="D12" s="40">
        <v>6</v>
      </c>
      <c r="E12" s="41">
        <f t="shared" si="0"/>
        <v>12</v>
      </c>
      <c r="F12" s="70"/>
      <c r="H12" s="44"/>
      <c r="I12" s="48"/>
      <c r="J12" s="8">
        <f t="shared" si="1"/>
        <v>0</v>
      </c>
      <c r="K12" s="47"/>
    </row>
    <row r="13" spans="1:11" x14ac:dyDescent="0.2">
      <c r="A13" s="68"/>
      <c r="B13" s="69" t="s">
        <v>14</v>
      </c>
      <c r="C13" s="40">
        <v>1</v>
      </c>
      <c r="D13" s="40">
        <v>6</v>
      </c>
      <c r="E13" s="41">
        <f t="shared" si="0"/>
        <v>6</v>
      </c>
      <c r="F13" s="70"/>
      <c r="H13" s="44"/>
      <c r="I13" s="48"/>
      <c r="J13" s="8">
        <f t="shared" si="1"/>
        <v>0</v>
      </c>
      <c r="K13" s="47"/>
    </row>
    <row r="14" spans="1:11" x14ac:dyDescent="0.2">
      <c r="A14" s="68"/>
      <c r="B14" s="69" t="s">
        <v>15</v>
      </c>
      <c r="C14" s="40">
        <v>1</v>
      </c>
      <c r="D14" s="40">
        <v>25</v>
      </c>
      <c r="E14" s="41">
        <f t="shared" si="0"/>
        <v>25</v>
      </c>
      <c r="F14" s="70"/>
      <c r="H14" s="44"/>
      <c r="I14" s="48"/>
      <c r="J14" s="8">
        <f t="shared" si="1"/>
        <v>0</v>
      </c>
      <c r="K14" s="47"/>
    </row>
    <row r="15" spans="1:11" x14ac:dyDescent="0.2">
      <c r="A15" s="68"/>
      <c r="B15" s="69" t="s">
        <v>16</v>
      </c>
      <c r="C15" s="40">
        <v>1</v>
      </c>
      <c r="D15" s="40">
        <v>16</v>
      </c>
      <c r="E15" s="41">
        <f t="shared" si="0"/>
        <v>16</v>
      </c>
      <c r="F15" s="70"/>
      <c r="H15" s="44"/>
      <c r="I15" s="48"/>
      <c r="J15" s="8">
        <f t="shared" si="1"/>
        <v>0</v>
      </c>
      <c r="K15" s="47"/>
    </row>
    <row r="16" spans="1:11" x14ac:dyDescent="0.2">
      <c r="A16" s="68"/>
      <c r="B16" s="69" t="s">
        <v>17</v>
      </c>
      <c r="C16" s="40">
        <v>1</v>
      </c>
      <c r="D16" s="40">
        <f>C8*2</f>
        <v>128</v>
      </c>
      <c r="E16" s="41">
        <f t="shared" si="0"/>
        <v>128</v>
      </c>
      <c r="F16" s="70" t="s">
        <v>18</v>
      </c>
      <c r="G16" s="16"/>
      <c r="H16" s="44"/>
      <c r="I16" s="48"/>
      <c r="J16" s="8">
        <f t="shared" si="1"/>
        <v>0</v>
      </c>
      <c r="K16" s="47"/>
    </row>
    <row r="17" spans="1:11" x14ac:dyDescent="0.2">
      <c r="A17" s="68"/>
      <c r="B17" s="69" t="s">
        <v>19</v>
      </c>
      <c r="C17" s="40">
        <v>57</v>
      </c>
      <c r="D17" s="40">
        <v>2</v>
      </c>
      <c r="E17" s="41">
        <f t="shared" si="0"/>
        <v>114</v>
      </c>
      <c r="F17" s="70"/>
      <c r="H17" s="44"/>
      <c r="I17" s="48"/>
      <c r="J17" s="8">
        <f t="shared" si="1"/>
        <v>0</v>
      </c>
      <c r="K17" s="47"/>
    </row>
    <row r="18" spans="1:11" x14ac:dyDescent="0.2">
      <c r="A18" s="68"/>
      <c r="B18" s="69" t="s">
        <v>20</v>
      </c>
      <c r="C18" s="40">
        <v>1</v>
      </c>
      <c r="D18" s="40">
        <v>30</v>
      </c>
      <c r="E18" s="41">
        <f t="shared" si="0"/>
        <v>30</v>
      </c>
      <c r="F18" s="70" t="s">
        <v>18</v>
      </c>
      <c r="H18" s="44"/>
      <c r="I18" s="48"/>
      <c r="J18" s="8">
        <f t="shared" si="1"/>
        <v>0</v>
      </c>
      <c r="K18" s="47"/>
    </row>
    <row r="19" spans="1:11" x14ac:dyDescent="0.2">
      <c r="A19" s="68"/>
      <c r="B19" s="69" t="s">
        <v>21</v>
      </c>
      <c r="C19" s="40">
        <v>1</v>
      </c>
      <c r="D19" s="40">
        <v>120</v>
      </c>
      <c r="E19" s="41">
        <f t="shared" si="0"/>
        <v>120</v>
      </c>
      <c r="F19" s="70" t="s">
        <v>22</v>
      </c>
      <c r="H19" s="44"/>
      <c r="I19" s="48"/>
      <c r="J19" s="8">
        <f t="shared" si="1"/>
        <v>0</v>
      </c>
      <c r="K19" s="47"/>
    </row>
    <row r="20" spans="1:11" x14ac:dyDescent="0.2">
      <c r="A20" s="68"/>
      <c r="B20" s="69" t="s">
        <v>23</v>
      </c>
      <c r="C20" s="40">
        <v>1</v>
      </c>
      <c r="D20" s="40">
        <v>40</v>
      </c>
      <c r="E20" s="41">
        <f t="shared" si="0"/>
        <v>40</v>
      </c>
      <c r="F20" s="70" t="s">
        <v>24</v>
      </c>
      <c r="H20" s="44"/>
      <c r="I20" s="48"/>
      <c r="J20" s="8">
        <f t="shared" si="1"/>
        <v>0</v>
      </c>
      <c r="K20" s="47"/>
    </row>
    <row r="21" spans="1:11" s="16" customFormat="1" x14ac:dyDescent="0.2">
      <c r="A21" s="79"/>
      <c r="B21" s="18" t="s">
        <v>25</v>
      </c>
      <c r="C21" s="72">
        <v>1</v>
      </c>
      <c r="D21" s="80">
        <v>350</v>
      </c>
      <c r="E21" s="81">
        <f t="shared" si="0"/>
        <v>350</v>
      </c>
      <c r="F21" s="75" t="s">
        <v>18</v>
      </c>
      <c r="G21" s="17"/>
      <c r="H21" s="49"/>
      <c r="I21" s="48"/>
      <c r="J21" s="19">
        <f t="shared" si="1"/>
        <v>0</v>
      </c>
      <c r="K21" s="51"/>
    </row>
    <row r="22" spans="1:11" x14ac:dyDescent="0.2">
      <c r="D22" s="20"/>
      <c r="E22" s="21">
        <f>SUM(E8:E21)</f>
        <v>2683</v>
      </c>
      <c r="H22" s="21"/>
      <c r="I22" s="21"/>
      <c r="J22" s="21">
        <f>SUM(J8:J21)</f>
        <v>0</v>
      </c>
    </row>
    <row r="23" spans="1:11" x14ac:dyDescent="0.2">
      <c r="A23" s="60"/>
      <c r="B23" s="61" t="s">
        <v>26</v>
      </c>
      <c r="F23" s="62"/>
      <c r="G23" s="22"/>
      <c r="J23" s="23"/>
    </row>
    <row r="24" spans="1:11" x14ac:dyDescent="0.2">
      <c r="A24" s="63"/>
      <c r="B24" s="64" t="s">
        <v>27</v>
      </c>
      <c r="C24" s="65">
        <v>10</v>
      </c>
      <c r="D24" s="65">
        <v>27</v>
      </c>
      <c r="E24" s="66">
        <f t="shared" ref="E24:E31" si="2">D24*C24</f>
        <v>270</v>
      </c>
      <c r="F24" s="76"/>
      <c r="H24" s="44"/>
      <c r="I24" s="48"/>
      <c r="J24" s="8">
        <f t="shared" ref="J24:J31" si="3">I24*H24</f>
        <v>0</v>
      </c>
      <c r="K24" s="47"/>
    </row>
    <row r="25" spans="1:11" x14ac:dyDescent="0.2">
      <c r="A25" s="68"/>
      <c r="B25" s="69" t="s">
        <v>28</v>
      </c>
      <c r="C25" s="40">
        <v>20</v>
      </c>
      <c r="D25" s="40">
        <v>45</v>
      </c>
      <c r="E25" s="41">
        <f t="shared" si="2"/>
        <v>900</v>
      </c>
      <c r="F25" s="70"/>
      <c r="H25" s="44"/>
      <c r="I25" s="48"/>
      <c r="J25" s="8">
        <f t="shared" si="3"/>
        <v>0</v>
      </c>
      <c r="K25" s="47"/>
    </row>
    <row r="26" spans="1:11" x14ac:dyDescent="0.2">
      <c r="A26" s="68"/>
      <c r="B26" s="69" t="s">
        <v>29</v>
      </c>
      <c r="C26" s="40">
        <v>1</v>
      </c>
      <c r="D26" s="40">
        <v>25</v>
      </c>
      <c r="E26" s="41">
        <f t="shared" si="2"/>
        <v>25</v>
      </c>
      <c r="F26" s="70"/>
      <c r="H26" s="44"/>
      <c r="I26" s="48"/>
      <c r="J26" s="8">
        <f t="shared" si="3"/>
        <v>0</v>
      </c>
      <c r="K26" s="47"/>
    </row>
    <row r="27" spans="1:11" x14ac:dyDescent="0.2">
      <c r="A27" s="68"/>
      <c r="B27" s="69" t="s">
        <v>16</v>
      </c>
      <c r="C27" s="40">
        <v>1</v>
      </c>
      <c r="D27" s="40">
        <v>16</v>
      </c>
      <c r="E27" s="41">
        <f t="shared" si="2"/>
        <v>16</v>
      </c>
      <c r="F27" s="70" t="s">
        <v>30</v>
      </c>
      <c r="H27" s="44"/>
      <c r="I27" s="48"/>
      <c r="J27" s="8">
        <f t="shared" si="3"/>
        <v>0</v>
      </c>
      <c r="K27" s="47"/>
    </row>
    <row r="28" spans="1:11" x14ac:dyDescent="0.2">
      <c r="A28" s="68"/>
      <c r="B28" s="69" t="s">
        <v>17</v>
      </c>
      <c r="C28" s="40">
        <v>1</v>
      </c>
      <c r="D28" s="40">
        <f>(C24+C25*2)*2</f>
        <v>100</v>
      </c>
      <c r="E28" s="41">
        <f t="shared" si="2"/>
        <v>100</v>
      </c>
      <c r="F28" s="70" t="s">
        <v>18</v>
      </c>
      <c r="G28" s="16"/>
      <c r="H28" s="44"/>
      <c r="I28" s="48"/>
      <c r="J28" s="8">
        <f t="shared" si="3"/>
        <v>0</v>
      </c>
      <c r="K28" s="47"/>
    </row>
    <row r="29" spans="1:11" x14ac:dyDescent="0.2">
      <c r="A29" s="68"/>
      <c r="B29" s="69" t="s">
        <v>31</v>
      </c>
      <c r="C29" s="40">
        <v>30</v>
      </c>
      <c r="D29" s="40">
        <v>2</v>
      </c>
      <c r="E29" s="41">
        <f t="shared" si="2"/>
        <v>60</v>
      </c>
      <c r="F29" s="70"/>
      <c r="H29" s="44"/>
      <c r="I29" s="48"/>
      <c r="J29" s="8">
        <f t="shared" si="3"/>
        <v>0</v>
      </c>
      <c r="K29" s="47"/>
    </row>
    <row r="30" spans="1:11" x14ac:dyDescent="0.2">
      <c r="A30" s="68"/>
      <c r="B30" s="69" t="s">
        <v>20</v>
      </c>
      <c r="C30" s="40">
        <v>1</v>
      </c>
      <c r="D30" s="40">
        <v>30</v>
      </c>
      <c r="E30" s="41">
        <f t="shared" si="2"/>
        <v>30</v>
      </c>
      <c r="F30" s="70" t="s">
        <v>18</v>
      </c>
      <c r="G30" s="16"/>
      <c r="H30" s="44"/>
      <c r="I30" s="48"/>
      <c r="J30" s="8">
        <f t="shared" si="3"/>
        <v>0</v>
      </c>
      <c r="K30" s="47"/>
    </row>
    <row r="31" spans="1:11" x14ac:dyDescent="0.2">
      <c r="A31" s="71"/>
      <c r="B31" s="18" t="s">
        <v>25</v>
      </c>
      <c r="C31" s="72">
        <v>1</v>
      </c>
      <c r="D31" s="72">
        <v>270</v>
      </c>
      <c r="E31" s="74">
        <f t="shared" si="2"/>
        <v>270</v>
      </c>
      <c r="F31" s="75" t="s">
        <v>18</v>
      </c>
      <c r="G31" s="17"/>
      <c r="H31" s="44"/>
      <c r="I31" s="48"/>
      <c r="J31" s="23">
        <f t="shared" si="3"/>
        <v>0</v>
      </c>
      <c r="K31" s="47"/>
    </row>
    <row r="32" spans="1:11" x14ac:dyDescent="0.2">
      <c r="D32" s="24"/>
      <c r="E32" s="21">
        <f>SUM(E24:E31)</f>
        <v>1671</v>
      </c>
      <c r="H32" s="21"/>
      <c r="I32" s="15"/>
      <c r="J32" s="21">
        <f>SUM(J24:J31)</f>
        <v>0</v>
      </c>
    </row>
    <row r="33" spans="1:11" x14ac:dyDescent="0.2">
      <c r="A33" s="60"/>
      <c r="B33" s="61" t="s">
        <v>32</v>
      </c>
      <c r="F33" s="62"/>
      <c r="G33" s="22"/>
      <c r="J33" s="23"/>
    </row>
    <row r="34" spans="1:11" x14ac:dyDescent="0.2">
      <c r="A34" s="63"/>
      <c r="B34" s="64" t="s">
        <v>33</v>
      </c>
      <c r="C34" s="65">
        <v>1</v>
      </c>
      <c r="D34" s="65"/>
      <c r="E34" s="66"/>
      <c r="F34" s="67"/>
      <c r="G34" s="25"/>
      <c r="H34" s="44"/>
      <c r="I34" s="48"/>
      <c r="J34" s="8"/>
      <c r="K34" s="47"/>
    </row>
    <row r="35" spans="1:11" x14ac:dyDescent="0.2">
      <c r="A35" s="68"/>
      <c r="B35" s="69" t="s">
        <v>34</v>
      </c>
      <c r="C35" s="40">
        <v>16</v>
      </c>
      <c r="D35" s="42"/>
      <c r="E35" s="43"/>
      <c r="F35" s="70"/>
      <c r="H35" s="46"/>
      <c r="I35" s="48"/>
      <c r="J35" s="21"/>
      <c r="K35" s="47"/>
    </row>
    <row r="36" spans="1:11" x14ac:dyDescent="0.2">
      <c r="A36" s="68"/>
      <c r="B36" s="69" t="s">
        <v>35</v>
      </c>
      <c r="C36" s="40">
        <v>30</v>
      </c>
      <c r="D36" s="42"/>
      <c r="E36" s="43"/>
      <c r="F36" s="70"/>
      <c r="H36" s="46"/>
      <c r="I36" s="48"/>
      <c r="J36" s="21"/>
      <c r="K36" s="47"/>
    </row>
    <row r="37" spans="1:11" x14ac:dyDescent="0.2">
      <c r="A37" s="71"/>
      <c r="B37" s="26" t="s">
        <v>36</v>
      </c>
      <c r="C37" s="72"/>
      <c r="D37" s="73"/>
      <c r="E37" s="77"/>
      <c r="F37" s="75"/>
      <c r="G37" s="22"/>
      <c r="H37" s="46"/>
      <c r="I37" s="48"/>
      <c r="J37" s="27"/>
      <c r="K37" s="47"/>
    </row>
    <row r="38" spans="1:11" x14ac:dyDescent="0.2">
      <c r="D38" s="24"/>
      <c r="E38" s="21"/>
      <c r="H38" s="21"/>
      <c r="I38" s="21"/>
      <c r="J38" s="21"/>
    </row>
    <row r="39" spans="1:11" x14ac:dyDescent="0.2">
      <c r="A39" s="60"/>
      <c r="B39" s="61" t="s">
        <v>37</v>
      </c>
      <c r="F39" s="62"/>
      <c r="G39" s="22"/>
      <c r="J39" s="23"/>
    </row>
    <row r="40" spans="1:11" x14ac:dyDescent="0.2">
      <c r="A40" s="63"/>
      <c r="B40" s="64" t="s">
        <v>27</v>
      </c>
      <c r="C40" s="65">
        <v>10</v>
      </c>
      <c r="D40" s="65">
        <v>27</v>
      </c>
      <c r="E40" s="66">
        <f t="shared" ref="E40:E47" si="4">D40*C40</f>
        <v>270</v>
      </c>
      <c r="F40" s="76"/>
      <c r="H40" s="44"/>
      <c r="I40" s="48"/>
      <c r="J40" s="8">
        <f t="shared" ref="J40:J47" si="5">I40*H40</f>
        <v>0</v>
      </c>
      <c r="K40" s="47"/>
    </row>
    <row r="41" spans="1:11" x14ac:dyDescent="0.2">
      <c r="A41" s="68"/>
      <c r="B41" s="69" t="s">
        <v>28</v>
      </c>
      <c r="C41" s="40">
        <v>20</v>
      </c>
      <c r="D41" s="40">
        <v>45</v>
      </c>
      <c r="E41" s="41">
        <f t="shared" si="4"/>
        <v>900</v>
      </c>
      <c r="F41" s="70"/>
      <c r="H41" s="44"/>
      <c r="I41" s="48"/>
      <c r="J41" s="8">
        <f t="shared" si="5"/>
        <v>0</v>
      </c>
      <c r="K41" s="47"/>
    </row>
    <row r="42" spans="1:11" x14ac:dyDescent="0.2">
      <c r="A42" s="68"/>
      <c r="B42" s="69" t="s">
        <v>29</v>
      </c>
      <c r="C42" s="40">
        <v>1</v>
      </c>
      <c r="D42" s="40">
        <v>25</v>
      </c>
      <c r="E42" s="41">
        <f t="shared" si="4"/>
        <v>25</v>
      </c>
      <c r="F42" s="70"/>
      <c r="H42" s="44"/>
      <c r="I42" s="48"/>
      <c r="J42" s="8">
        <f t="shared" si="5"/>
        <v>0</v>
      </c>
      <c r="K42" s="47"/>
    </row>
    <row r="43" spans="1:11" x14ac:dyDescent="0.2">
      <c r="A43" s="68"/>
      <c r="B43" s="69" t="s">
        <v>16</v>
      </c>
      <c r="C43" s="40">
        <v>1</v>
      </c>
      <c r="D43" s="40">
        <v>16</v>
      </c>
      <c r="E43" s="41">
        <f t="shared" si="4"/>
        <v>16</v>
      </c>
      <c r="F43" s="70" t="s">
        <v>30</v>
      </c>
      <c r="H43" s="44"/>
      <c r="I43" s="48"/>
      <c r="J43" s="8">
        <f t="shared" si="5"/>
        <v>0</v>
      </c>
      <c r="K43" s="47"/>
    </row>
    <row r="44" spans="1:11" x14ac:dyDescent="0.2">
      <c r="A44" s="68"/>
      <c r="B44" s="69" t="s">
        <v>17</v>
      </c>
      <c r="C44" s="40">
        <v>1</v>
      </c>
      <c r="D44" s="40">
        <f>(C40+C41*2)*2</f>
        <v>100</v>
      </c>
      <c r="E44" s="41">
        <f t="shared" si="4"/>
        <v>100</v>
      </c>
      <c r="F44" s="70" t="s">
        <v>18</v>
      </c>
      <c r="G44" s="16"/>
      <c r="H44" s="44"/>
      <c r="I44" s="48"/>
      <c r="J44" s="8">
        <f t="shared" si="5"/>
        <v>0</v>
      </c>
      <c r="K44" s="47"/>
    </row>
    <row r="45" spans="1:11" x14ac:dyDescent="0.2">
      <c r="A45" s="68"/>
      <c r="B45" s="69" t="s">
        <v>31</v>
      </c>
      <c r="C45" s="40">
        <v>30</v>
      </c>
      <c r="D45" s="40">
        <v>2</v>
      </c>
      <c r="E45" s="41">
        <f t="shared" si="4"/>
        <v>60</v>
      </c>
      <c r="F45" s="70"/>
      <c r="H45" s="44"/>
      <c r="I45" s="48"/>
      <c r="J45" s="8">
        <f t="shared" si="5"/>
        <v>0</v>
      </c>
      <c r="K45" s="47"/>
    </row>
    <row r="46" spans="1:11" x14ac:dyDescent="0.2">
      <c r="A46" s="68"/>
      <c r="B46" s="69" t="s">
        <v>20</v>
      </c>
      <c r="C46" s="40">
        <v>1</v>
      </c>
      <c r="D46" s="40">
        <v>30</v>
      </c>
      <c r="E46" s="41">
        <f t="shared" si="4"/>
        <v>30</v>
      </c>
      <c r="F46" s="70" t="s">
        <v>18</v>
      </c>
      <c r="G46" s="16"/>
      <c r="H46" s="44"/>
      <c r="I46" s="48"/>
      <c r="J46" s="8">
        <f t="shared" si="5"/>
        <v>0</v>
      </c>
      <c r="K46" s="47"/>
    </row>
    <row r="47" spans="1:11" x14ac:dyDescent="0.2">
      <c r="A47" s="71"/>
      <c r="B47" s="18" t="s">
        <v>25</v>
      </c>
      <c r="C47" s="72">
        <v>1</v>
      </c>
      <c r="D47" s="72">
        <v>270</v>
      </c>
      <c r="E47" s="74">
        <f t="shared" si="4"/>
        <v>270</v>
      </c>
      <c r="F47" s="75" t="s">
        <v>18</v>
      </c>
      <c r="G47" s="17"/>
      <c r="H47" s="44"/>
      <c r="I47" s="48"/>
      <c r="J47" s="23">
        <f t="shared" si="5"/>
        <v>0</v>
      </c>
      <c r="K47" s="47"/>
    </row>
    <row r="48" spans="1:11" x14ac:dyDescent="0.2">
      <c r="D48" s="20"/>
      <c r="E48" s="21">
        <f>SUM(E40:E47)</f>
        <v>1671</v>
      </c>
      <c r="H48" s="21"/>
      <c r="I48" s="15"/>
      <c r="J48" s="21">
        <f>SUM(J40:J47)</f>
        <v>0</v>
      </c>
    </row>
    <row r="49" spans="1:11" x14ac:dyDescent="0.2">
      <c r="A49" s="60"/>
      <c r="B49" s="61" t="s">
        <v>38</v>
      </c>
      <c r="F49" s="62"/>
      <c r="G49" s="22"/>
      <c r="J49" s="23"/>
    </row>
    <row r="50" spans="1:11" x14ac:dyDescent="0.2">
      <c r="A50" s="63"/>
      <c r="B50" s="64" t="s">
        <v>33</v>
      </c>
      <c r="C50" s="65">
        <v>1</v>
      </c>
      <c r="D50" s="65"/>
      <c r="E50" s="66"/>
      <c r="F50" s="67"/>
      <c r="G50" s="25"/>
      <c r="H50" s="44"/>
      <c r="I50" s="45"/>
      <c r="J50" s="8"/>
      <c r="K50" s="47"/>
    </row>
    <row r="51" spans="1:11" x14ac:dyDescent="0.2">
      <c r="A51" s="68"/>
      <c r="B51" s="69" t="s">
        <v>34</v>
      </c>
      <c r="C51" s="40">
        <v>10</v>
      </c>
      <c r="D51" s="42"/>
      <c r="E51" s="43"/>
      <c r="F51" s="70"/>
      <c r="H51" s="46"/>
      <c r="I51" s="45"/>
      <c r="J51" s="21"/>
      <c r="K51" s="47"/>
    </row>
    <row r="52" spans="1:11" x14ac:dyDescent="0.2">
      <c r="A52" s="71"/>
      <c r="B52" s="26" t="s">
        <v>39</v>
      </c>
      <c r="C52" s="72">
        <v>15</v>
      </c>
      <c r="D52" s="73"/>
      <c r="E52" s="74"/>
      <c r="F52" s="75"/>
      <c r="G52" s="22"/>
      <c r="H52" s="44"/>
      <c r="I52" s="45"/>
      <c r="J52" s="23"/>
      <c r="K52" s="47"/>
    </row>
    <row r="53" spans="1:11" x14ac:dyDescent="0.2">
      <c r="J53" s="8"/>
    </row>
    <row r="54" spans="1:11" x14ac:dyDescent="0.2">
      <c r="B54" s="7" t="s">
        <v>45</v>
      </c>
      <c r="E54" s="27">
        <f>E22+E32+E48</f>
        <v>6025</v>
      </c>
      <c r="F54" s="28"/>
      <c r="G54" s="15"/>
      <c r="H54" s="21"/>
      <c r="I54" s="29"/>
      <c r="J54" s="27">
        <f>J22+J32+J48</f>
        <v>0</v>
      </c>
    </row>
    <row r="55" spans="1:11" x14ac:dyDescent="0.2">
      <c r="B55" s="7" t="s">
        <v>40</v>
      </c>
      <c r="E55" s="36"/>
      <c r="I55" s="15"/>
      <c r="J55" s="34"/>
    </row>
    <row r="56" spans="1:11" x14ac:dyDescent="0.2">
      <c r="J56" s="8"/>
    </row>
    <row r="57" spans="1:11" x14ac:dyDescent="0.2">
      <c r="B57" s="7" t="s">
        <v>46</v>
      </c>
      <c r="D57" s="30"/>
      <c r="E57" s="27">
        <f>E54*1.12</f>
        <v>6748.0000000000009</v>
      </c>
      <c r="F57" s="28"/>
      <c r="G57" s="15"/>
      <c r="H57" s="21"/>
      <c r="I57" s="29"/>
      <c r="J57" s="27">
        <f>J54*1.12</f>
        <v>0</v>
      </c>
    </row>
    <row r="58" spans="1:11" x14ac:dyDescent="0.2">
      <c r="I58" s="31"/>
      <c r="J58" s="8"/>
    </row>
    <row r="59" spans="1:11" ht="15" x14ac:dyDescent="0.2">
      <c r="B59" s="7" t="s">
        <v>41</v>
      </c>
      <c r="E59" s="35">
        <v>7600</v>
      </c>
      <c r="J59" s="35">
        <f>E59</f>
        <v>7600</v>
      </c>
    </row>
    <row r="60" spans="1:11" x14ac:dyDescent="0.2">
      <c r="B60" s="7" t="s">
        <v>47</v>
      </c>
      <c r="E60" s="32">
        <f>-1+E57/E59</f>
        <v>-0.1121052631578946</v>
      </c>
      <c r="I60" s="31"/>
      <c r="J60" s="32">
        <f>-1+J57/J59</f>
        <v>-1</v>
      </c>
    </row>
    <row r="61" spans="1:11" x14ac:dyDescent="0.2">
      <c r="J61" s="8"/>
    </row>
    <row r="62" spans="1:11" ht="15" x14ac:dyDescent="0.2">
      <c r="C62" s="7"/>
      <c r="D62" s="7"/>
      <c r="E62" s="7"/>
      <c r="H62" s="4"/>
      <c r="J62" s="7"/>
    </row>
  </sheetData>
  <mergeCells count="3">
    <mergeCell ref="C5:F5"/>
    <mergeCell ref="H5:K5"/>
    <mergeCell ref="I3:K3"/>
  </mergeCells>
  <phoneticPr fontId="0" type="noConversion"/>
  <conditionalFormatting sqref="E60">
    <cfRule type="expression" dxfId="1" priority="1">
      <formula>$E$57&gt;$E$59</formula>
    </cfRule>
  </conditionalFormatting>
  <conditionalFormatting sqref="J60">
    <cfRule type="expression" dxfId="0" priority="2">
      <formula>$E$57&gt;$E$59</formula>
    </cfRule>
  </conditionalFormatting>
  <printOptions gridLines="1" gridLinesSet="0"/>
  <pageMargins left="0.36" right="0.28999999999999998" top="0.46" bottom="0.3" header="0.28000000000000003" footer="0.21"/>
  <pageSetup paperSize="9" orientation="portrait" horizontalDpi="429496729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6" sqref="I6"/>
    </sheetView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49335D9C6B446BFA261EF90CC9B00" ma:contentTypeVersion="11" ma:contentTypeDescription="Create a new document." ma:contentTypeScope="" ma:versionID="24451d540d3d40592d2d05c929b40190">
  <xsd:schema xmlns:xsd="http://www.w3.org/2001/XMLSchema" xmlns:xs="http://www.w3.org/2001/XMLSchema" xmlns:p="http://schemas.microsoft.com/office/2006/metadata/properties" xmlns:ns2="061f65f6-5b00-4810-bdaa-f0a847f8d15a" xmlns:ns3="d9d154bc-e47a-4aa4-a6e4-c993a6220c36" targetNamespace="http://schemas.microsoft.com/office/2006/metadata/properties" ma:root="true" ma:fieldsID="8c7e74fcfa49f459a2606997b35855b5" ns2:_="" ns3:_="">
    <xsd:import namespace="061f65f6-5b00-4810-bdaa-f0a847f8d15a"/>
    <xsd:import namespace="d9d154bc-e47a-4aa4-a6e4-c993a6220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f65f6-5b00-4810-bdaa-f0a847f8d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eea1d401-ac04-46f1-9878-c8838732b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154bc-e47a-4aa4-a6e4-c993a6220c3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98ed0be-9592-49c8-a121-8bd3d01a584d}" ma:internalName="TaxCatchAll" ma:showField="CatchAllData" ma:web="d9d154bc-e47a-4aa4-a6e4-c993a6220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d154bc-e47a-4aa4-a6e4-c993a6220c36" xsi:nil="true"/>
    <lcf76f155ced4ddcb4097134ff3c332f xmlns="061f65f6-5b00-4810-bdaa-f0a847f8d1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8AA7241-1738-483B-B26C-EDE930ED0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1f65f6-5b00-4810-bdaa-f0a847f8d15a"/>
    <ds:schemaRef ds:uri="d9d154bc-e47a-4aa4-a6e4-c993a6220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04293F-D16B-438D-A71F-DB0143BAD6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D44AA-9C67-422B-85CE-C0126F7E0D7F}">
  <ds:schemaRefs>
    <ds:schemaRef ds:uri="http://schemas.openxmlformats.org/package/2006/metadata/core-properties"/>
    <ds:schemaRef ds:uri="061f65f6-5b00-4810-bdaa-f0a847f8d15a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9d154bc-e47a-4aa4-a6e4-c993a6220c36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2</vt:i4>
      </vt:variant>
      <vt:variant>
        <vt:lpstr>Nefnd svið</vt:lpstr>
      </vt:variant>
      <vt:variant>
        <vt:i4>2</vt:i4>
      </vt:variant>
    </vt:vector>
  </HeadingPairs>
  <TitlesOfParts>
    <vt:vector size="4" baseType="lpstr">
      <vt:lpstr>Húsrýmisáætl</vt:lpstr>
      <vt:lpstr>Sheet2</vt:lpstr>
      <vt:lpstr>Húsrýmisáætl!Print_Area</vt:lpstr>
      <vt:lpstr>Húsrýmisáætl!Print_Titles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Fhjarhags plan 1998 Bygg-deild</dc:title>
  <dc:subject/>
  <dc:creator>Agust</dc:creator>
  <cp:keywords/>
  <dc:description/>
  <cp:lastModifiedBy>Hólmar Erlu Svansson - HA</cp:lastModifiedBy>
  <cp:revision/>
  <dcterms:created xsi:type="dcterms:W3CDTF">2001-10-31T13:02:47Z</dcterms:created>
  <dcterms:modified xsi:type="dcterms:W3CDTF">2023-09-29T14:49:28Z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0x0101001AA49335D9C6B446BFA261EF90CC9B00</vt:lpwstr>
  </property>
  <property fmtid="{D5CDD505-2E9C-101B-9397-08002B2CF9AE}" pid="3" name="MediaServiceImageTags">
    <vt:lpwstr/>
  </property>
  <property fmtid="{D5CDD505-2E9C-101B-9397-08002B2CF9AE}" pid="4" name="Val">
    <vt:lpwstr>EKKI NOTA</vt:lpwstr>
  </property>
</Properties>
</file>